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60" windowHeight="10230" activeTab="1"/>
  </bookViews>
  <sheets>
    <sheet name="CRONOGRAMA FISICO FINANCEIRO" sheetId="1" r:id="rId1"/>
    <sheet name="MODELO CRONOGRAMA FIS FINANC" sheetId="2" r:id="rId2"/>
    <sheet name="Plan1" sheetId="3" r:id="rId3"/>
  </sheets>
  <definedNames>
    <definedName name="_xlnm.Print_Area" localSheetId="0">'CRONOGRAMA FISICO FINANCEIRO'!$A$1:$K$45</definedName>
    <definedName name="_xlnm.Print_Area" localSheetId="1">'MODELO CRONOGRAMA FIS FINANC'!$A$1:$H$45</definedName>
  </definedNames>
  <calcPr fullCalcOnLoad="1"/>
</workbook>
</file>

<file path=xl/sharedStrings.xml><?xml version="1.0" encoding="utf-8"?>
<sst xmlns="http://schemas.openxmlformats.org/spreadsheetml/2006/main" count="98" uniqueCount="43">
  <si>
    <t>TOTAL</t>
  </si>
  <si>
    <t xml:space="preserve"> </t>
  </si>
  <si>
    <t>A N E X O   I I I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</si>
  <si>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</si>
  <si>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</si>
  <si>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</si>
  <si>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</si>
  <si>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</si>
  <si>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</si>
  <si>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</si>
  <si>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</si>
  <si>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</si>
  <si>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</si>
  <si>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</si>
  <si>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</si>
  <si>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</si>
  <si>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</si>
  <si>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</si>
  <si>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</si>
  <si>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 xml:space="preserve">LOCAL: </t>
  </si>
  <si>
    <t>MÊS 6</t>
  </si>
  <si>
    <t>PRAZO DA OBRA:</t>
  </si>
  <si>
    <t>DATA:</t>
  </si>
  <si>
    <t>CREA</t>
  </si>
  <si>
    <t>Carimbo e assinatura do prefeito</t>
  </si>
  <si>
    <t>TOTAL  ETAPAS</t>
  </si>
  <si>
    <t>Carimbo e assinatura do engenheiro responsável técnico pela elaboração do cronograma</t>
  </si>
  <si>
    <t>LEVANTAMENTO PLANIALTIMÉTRICO DE FAIXA DE EXPLORAÇÃO PARA IMPLANTAÇÃO DE INTERCEPTOR/EMISSÃRIO E LOCAÇÃO E NIVELAMENTO DO EIXO - LARGURA MÉDIA = 40 M</t>
  </si>
  <si>
    <t>LOCAÇÃO E NIVELAMENTO DE EIXO - ÁREA URBANA</t>
  </si>
  <si>
    <t>TRAVESSIA RODOVIAS/FERROVIAS-SES</t>
  </si>
  <si>
    <t>BATIMETRIA DE SEÇÕES FLUVIAIS ATÉ 10 M DE COMPRIMENTO</t>
  </si>
  <si>
    <t>BATIMETRIA DE SEÇÕES FLUVIAIS PELO QUE EXCEDER 10 M DE COMPRIMENTO</t>
  </si>
  <si>
    <t>CADASTRO DE INTERCEPTOR E / OU EMISSÁRIO</t>
  </si>
  <si>
    <t>LEVANTAMENTO PLANIALTIMÉTRICO CADASTRAL</t>
  </si>
  <si>
    <t>01</t>
  </si>
  <si>
    <t>02</t>
  </si>
  <si>
    <t>03</t>
  </si>
  <si>
    <t>04</t>
  </si>
  <si>
    <t xml:space="preserve">VALOR DO SERVIÇO: </t>
  </si>
  <si>
    <t>PREFEITURA: Prefeitura Municipal de Itanhandu</t>
  </si>
  <si>
    <t>SERVIÇO: Serviços Topográficos de Levantamento Planialtimétrico e cadastral, nivelamento de eixos e levantamento de faixas</t>
  </si>
  <si>
    <t>LOCAL: Itanhandu</t>
  </si>
  <si>
    <t>A N E X O   IX - MODELO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</si>
</sst>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9"/>
      <color indexed="8"/>
      <name val="Calibri"/>
      <family val="0"/>
    </font>
    <font>
      <b/>
      <i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right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0" fillId="32" borderId="19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21" xfId="0" applyFont="1" applyFill="1" applyBorder="1" applyAlignment="1">
      <alignment wrapText="1"/>
    </xf>
    <xf numFmtId="0" fontId="5" fillId="32" borderId="22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1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49" fontId="8" fillId="32" borderId="31" xfId="0" applyNumberFormat="1" applyFont="1" applyFill="1" applyBorder="1" applyAlignment="1">
      <alignment horizontal="center" vertical="top" wrapText="1"/>
    </xf>
    <xf numFmtId="49" fontId="8" fillId="32" borderId="32" xfId="0" applyNumberFormat="1" applyFont="1" applyFill="1" applyBorder="1" applyAlignment="1">
      <alignment horizontal="center" vertical="top" wrapText="1"/>
    </xf>
    <xf numFmtId="49" fontId="8" fillId="32" borderId="33" xfId="0" applyNumberFormat="1" applyFont="1" applyFill="1" applyBorder="1" applyAlignment="1">
      <alignment horizontal="center" vertical="top" wrapText="1"/>
    </xf>
    <xf numFmtId="49" fontId="9" fillId="32" borderId="34" xfId="0" applyNumberFormat="1" applyFont="1" applyFill="1" applyBorder="1" applyAlignment="1">
      <alignment horizontal="center" vertical="top" wrapText="1"/>
    </xf>
    <xf numFmtId="49" fontId="9" fillId="32" borderId="35" xfId="0" applyNumberFormat="1" applyFont="1" applyFill="1" applyBorder="1" applyAlignment="1">
      <alignment horizontal="center" vertical="top" wrapText="1"/>
    </xf>
    <xf numFmtId="10" fontId="8" fillId="32" borderId="31" xfId="0" applyNumberFormat="1" applyFont="1" applyFill="1" applyBorder="1" applyAlignment="1">
      <alignment vertical="top" wrapText="1"/>
    </xf>
    <xf numFmtId="10" fontId="5" fillId="32" borderId="31" xfId="62" applyNumberFormat="1" applyFont="1" applyFill="1" applyBorder="1" applyAlignment="1">
      <alignment vertical="top" wrapText="1"/>
    </xf>
    <xf numFmtId="10" fontId="5" fillId="32" borderId="31" xfId="0" applyNumberFormat="1" applyFont="1" applyFill="1" applyBorder="1" applyAlignment="1">
      <alignment vertical="top" wrapText="1"/>
    </xf>
    <xf numFmtId="10" fontId="5" fillId="32" borderId="36" xfId="0" applyNumberFormat="1" applyFont="1" applyFill="1" applyBorder="1" applyAlignment="1">
      <alignment vertical="top" wrapText="1"/>
    </xf>
    <xf numFmtId="10" fontId="9" fillId="32" borderId="34" xfId="0" applyNumberFormat="1" applyFont="1" applyFill="1" applyBorder="1" applyAlignment="1">
      <alignment vertical="top" wrapText="1"/>
    </xf>
    <xf numFmtId="4" fontId="8" fillId="32" borderId="32" xfId="0" applyNumberFormat="1" applyFont="1" applyFill="1" applyBorder="1" applyAlignment="1">
      <alignment vertical="top" wrapText="1"/>
    </xf>
    <xf numFmtId="4" fontId="8" fillId="32" borderId="37" xfId="0" applyNumberFormat="1" applyFont="1" applyFill="1" applyBorder="1" applyAlignment="1">
      <alignment vertical="top" wrapText="1"/>
    </xf>
    <xf numFmtId="10" fontId="9" fillId="32" borderId="38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15" xfId="0" applyFont="1" applyFill="1" applyBorder="1" applyAlignment="1">
      <alignment wrapText="1"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 wrapText="1"/>
    </xf>
    <xf numFmtId="0" fontId="2" fillId="32" borderId="39" xfId="0" applyFont="1" applyFill="1" applyBorder="1" applyAlignment="1">
      <alignment horizontal="center" vertical="center"/>
    </xf>
    <xf numFmtId="10" fontId="10" fillId="32" borderId="34" xfId="0" applyNumberFormat="1" applyFont="1" applyFill="1" applyBorder="1" applyAlignment="1">
      <alignment vertical="top" wrapText="1"/>
    </xf>
    <xf numFmtId="176" fontId="10" fillId="32" borderId="35" xfId="0" applyNumberFormat="1" applyFont="1" applyFill="1" applyBorder="1" applyAlignment="1">
      <alignment vertical="top" wrapText="1"/>
    </xf>
    <xf numFmtId="176" fontId="8" fillId="32" borderId="32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0" fontId="2" fillId="32" borderId="40" xfId="0" applyFont="1" applyFill="1" applyBorder="1" applyAlignment="1">
      <alignment vertical="center"/>
    </xf>
    <xf numFmtId="176" fontId="9" fillId="32" borderId="35" xfId="0" applyNumberFormat="1" applyFont="1" applyFill="1" applyBorder="1" applyAlignment="1">
      <alignment vertical="top" wrapText="1"/>
    </xf>
    <xf numFmtId="176" fontId="9" fillId="32" borderId="41" xfId="0" applyNumberFormat="1" applyFont="1" applyFill="1" applyBorder="1" applyAlignment="1">
      <alignment vertical="top" wrapText="1"/>
    </xf>
    <xf numFmtId="10" fontId="54" fillId="32" borderId="31" xfId="0" applyNumberFormat="1" applyFont="1" applyFill="1" applyBorder="1" applyAlignment="1">
      <alignment vertical="top" wrapText="1"/>
    </xf>
    <xf numFmtId="10" fontId="55" fillId="32" borderId="31" xfId="0" applyNumberFormat="1" applyFont="1" applyFill="1" applyBorder="1" applyAlignment="1">
      <alignment vertical="top" wrapText="1"/>
    </xf>
    <xf numFmtId="176" fontId="55" fillId="32" borderId="32" xfId="0" applyNumberFormat="1" applyFont="1" applyFill="1" applyBorder="1" applyAlignment="1">
      <alignment vertical="top" wrapText="1"/>
    </xf>
    <xf numFmtId="0" fontId="0" fillId="32" borderId="42" xfId="0" applyFill="1" applyBorder="1" applyAlignment="1">
      <alignment vertical="top" wrapText="1"/>
    </xf>
    <xf numFmtId="0" fontId="0" fillId="32" borderId="32" xfId="0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8" fillId="32" borderId="32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 vertical="top" wrapText="1"/>
    </xf>
    <xf numFmtId="0" fontId="2" fillId="32" borderId="43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2" fillId="32" borderId="48" xfId="0" applyFont="1" applyFill="1" applyBorder="1" applyAlignment="1">
      <alignment horizontal="left" vertical="center"/>
    </xf>
    <xf numFmtId="0" fontId="0" fillId="32" borderId="49" xfId="0" applyFill="1" applyBorder="1" applyAlignment="1">
      <alignment vertical="top" wrapText="1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2" borderId="50" xfId="0" applyFill="1" applyBorder="1" applyAlignment="1">
      <alignment vertical="top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54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2" fillId="32" borderId="55" xfId="0" applyFont="1" applyFill="1" applyBorder="1" applyAlignment="1">
      <alignment horizontal="left" vertical="center"/>
    </xf>
    <xf numFmtId="49" fontId="8" fillId="32" borderId="42" xfId="0" applyNumberFormat="1" applyFont="1" applyFill="1" applyBorder="1" applyAlignment="1">
      <alignment vertical="top" wrapText="1"/>
    </xf>
    <xf numFmtId="0" fontId="2" fillId="32" borderId="56" xfId="0" applyFont="1" applyFill="1" applyBorder="1" applyAlignment="1">
      <alignment horizontal="left" vertical="center"/>
    </xf>
    <xf numFmtId="0" fontId="2" fillId="32" borderId="57" xfId="0" applyFont="1" applyFill="1" applyBorder="1" applyAlignment="1">
      <alignment horizontal="left" vertical="center"/>
    </xf>
    <xf numFmtId="0" fontId="0" fillId="32" borderId="31" xfId="0" applyFill="1" applyBorder="1" applyAlignment="1">
      <alignment vertical="top" wrapText="1"/>
    </xf>
    <xf numFmtId="0" fontId="2" fillId="32" borderId="58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59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left" vertical="center"/>
    </xf>
    <xf numFmtId="176" fontId="2" fillId="32" borderId="54" xfId="0" applyNumberFormat="1" applyFont="1" applyFill="1" applyBorder="1" applyAlignment="1">
      <alignment horizontal="left" vertical="center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2" fillId="32" borderId="47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2" fillId="32" borderId="48" xfId="0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32" borderId="62" xfId="0" applyFont="1" applyFill="1" applyBorder="1" applyAlignment="1">
      <alignment vertical="top" wrapText="1"/>
    </xf>
    <xf numFmtId="0" fontId="0" fillId="32" borderId="42" xfId="0" applyFont="1" applyFill="1" applyBorder="1" applyAlignment="1">
      <alignment horizontal="center" vertical="top" wrapText="1"/>
    </xf>
    <xf numFmtId="0" fontId="0" fillId="32" borderId="32" xfId="0" applyFont="1" applyFill="1" applyBorder="1" applyAlignment="1">
      <alignment horizontal="center" vertical="top" wrapText="1"/>
    </xf>
    <xf numFmtId="0" fontId="0" fillId="32" borderId="32" xfId="0" applyFont="1" applyFill="1" applyBorder="1" applyAlignment="1">
      <alignment vertical="top" wrapText="1"/>
    </xf>
    <xf numFmtId="176" fontId="0" fillId="32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71550" y="0"/>
          <a:ext cx="86582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10</xdr:col>
      <xdr:colOff>628650</xdr:colOff>
      <xdr:row>44</xdr:row>
      <xdr:rowOff>85725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896225"/>
          <a:ext cx="1160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1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8724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Município de Itanhandu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Praça Prefeito Amador Guedes, 165 - Centro - 37464000 - Itanhandu MG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planejamento@itanhandu.mg.gov.br - www.itanhandu.mg.gov.br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(35) 3361 2000 / FAX: (35) 3361 3857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8</xdr:col>
      <xdr:colOff>0</xdr:colOff>
      <xdr:row>44</xdr:row>
      <xdr:rowOff>104775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8934450"/>
          <a:ext cx="102774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Município de Itanhandu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Praça Prefeito Amador Guedes, 165 - Centro - 37464000 - Itanhandu MG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planejamento@itanhandu.mg.gov.br - www.itanhandu.mg.gov.br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(35) 3361 2000 / FAX: (35) 3361 3857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1</xdr:col>
      <xdr:colOff>219075</xdr:colOff>
      <xdr:row>0</xdr:row>
      <xdr:rowOff>647700</xdr:rowOff>
    </xdr:to>
    <xdr:pic>
      <xdr:nvPicPr>
        <xdr:cNvPr id="3" name="Imagem 4" descr="Pmi-2"/>
        <xdr:cNvPicPr preferRelativeResize="1">
          <a:picLocks noChangeAspect="1"/>
        </xdr:cNvPicPr>
      </xdr:nvPicPr>
      <xdr:blipFill>
        <a:blip r:embed="rId1"/>
        <a:srcRect l="18750" t="12500" r="15625" b="12500"/>
        <a:stretch>
          <a:fillRect/>
        </a:stretch>
      </xdr:blipFill>
      <xdr:spPr>
        <a:xfrm>
          <a:off x="142875" y="762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view="pageBreakPreview" zoomScale="75" zoomScaleNormal="75" zoomScaleSheetLayoutView="75" zoomScalePageLayoutView="0" workbookViewId="0" topLeftCell="A19">
      <selection activeCell="A1" sqref="A1"/>
    </sheetView>
  </sheetViews>
  <sheetFormatPr defaultColWidth="9.140625" defaultRowHeight="12.75"/>
  <cols>
    <col min="1" max="1" width="12.140625" style="3" customWidth="1"/>
    <col min="2" max="2" width="10.421875" style="3" customWidth="1"/>
    <col min="3" max="3" width="68.00390625" style="3" customWidth="1"/>
    <col min="4" max="4" width="14.28125" style="2" customWidth="1"/>
    <col min="5" max="5" width="13.28125" style="2" customWidth="1"/>
    <col min="6" max="11" width="9.421875" style="3" customWidth="1"/>
    <col min="12" max="16384" width="9.140625" style="3" customWidth="1"/>
  </cols>
  <sheetData>
    <row r="1" spans="1:11" ht="52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2.2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6.5" thickBo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3.75" customHeight="1" thickBot="1"/>
    <row r="5" spans="1:11" ht="18" customHeight="1" thickBot="1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ht="18" customHeight="1">
      <c r="A6" s="102" t="s">
        <v>18</v>
      </c>
      <c r="B6" s="100"/>
      <c r="C6" s="101"/>
      <c r="D6" s="100" t="s">
        <v>4</v>
      </c>
      <c r="E6" s="100"/>
      <c r="F6" s="100"/>
      <c r="G6" s="100"/>
      <c r="H6" s="101"/>
      <c r="I6" s="98" t="s">
        <v>22</v>
      </c>
      <c r="J6" s="98"/>
      <c r="K6" s="99"/>
    </row>
    <row r="7" spans="1:11" ht="18" customHeight="1" thickBot="1">
      <c r="A7" s="86" t="s">
        <v>5</v>
      </c>
      <c r="B7" s="85"/>
      <c r="C7" s="87"/>
      <c r="D7" s="85" t="s">
        <v>19</v>
      </c>
      <c r="E7" s="85"/>
      <c r="F7" s="85"/>
      <c r="G7" s="85"/>
      <c r="H7" s="85"/>
      <c r="I7" s="104" t="s">
        <v>21</v>
      </c>
      <c r="J7" s="85"/>
      <c r="K7" s="105"/>
    </row>
    <row r="8" spans="1:11" ht="36" customHeight="1">
      <c r="A8" s="39" t="s">
        <v>15</v>
      </c>
      <c r="B8" s="40" t="s">
        <v>16</v>
      </c>
      <c r="C8" s="40" t="s">
        <v>17</v>
      </c>
      <c r="D8" s="41" t="s">
        <v>6</v>
      </c>
      <c r="E8" s="41" t="s">
        <v>25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2" t="s">
        <v>20</v>
      </c>
    </row>
    <row r="9" spans="1:11" ht="14.25" customHeight="1">
      <c r="A9" s="88"/>
      <c r="B9" s="106"/>
      <c r="C9" s="106"/>
      <c r="D9" s="43" t="s">
        <v>12</v>
      </c>
      <c r="E9" s="48"/>
      <c r="F9" s="48"/>
      <c r="G9" s="48"/>
      <c r="H9" s="48"/>
      <c r="I9" s="49"/>
      <c r="J9" s="50"/>
      <c r="K9" s="51"/>
    </row>
    <row r="10" spans="1:11" ht="14.25" customHeight="1">
      <c r="A10" s="73"/>
      <c r="B10" s="74"/>
      <c r="C10" s="74"/>
      <c r="D10" s="44" t="s">
        <v>13</v>
      </c>
      <c r="E10" s="53"/>
      <c r="F10" s="53">
        <f aca="true" t="shared" si="0" ref="F10:K10">F9*$E$10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4">
        <f t="shared" si="0"/>
        <v>0</v>
      </c>
    </row>
    <row r="11" spans="1:11" ht="14.25" customHeight="1">
      <c r="A11" s="73"/>
      <c r="B11" s="74"/>
      <c r="C11" s="74"/>
      <c r="D11" s="44" t="s">
        <v>12</v>
      </c>
      <c r="E11" s="48"/>
      <c r="F11" s="48"/>
      <c r="G11" s="48"/>
      <c r="H11" s="48"/>
      <c r="I11" s="49"/>
      <c r="J11" s="50"/>
      <c r="K11" s="51"/>
    </row>
    <row r="12" spans="1:11" ht="14.25" customHeight="1">
      <c r="A12" s="73"/>
      <c r="B12" s="74"/>
      <c r="C12" s="74"/>
      <c r="D12" s="44" t="s">
        <v>13</v>
      </c>
      <c r="E12" s="53"/>
      <c r="F12" s="53">
        <f aca="true" t="shared" si="1" ref="F12:K12">F11*$E$12</f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54">
        <f t="shared" si="1"/>
        <v>0</v>
      </c>
    </row>
    <row r="13" spans="1:11" ht="14.25" customHeight="1">
      <c r="A13" s="73"/>
      <c r="B13" s="74"/>
      <c r="C13" s="74"/>
      <c r="D13" s="44" t="s">
        <v>12</v>
      </c>
      <c r="E13" s="48"/>
      <c r="F13" s="48"/>
      <c r="G13" s="48"/>
      <c r="H13" s="48"/>
      <c r="I13" s="49"/>
      <c r="J13" s="50"/>
      <c r="K13" s="51"/>
    </row>
    <row r="14" spans="1:11" ht="14.25" customHeight="1">
      <c r="A14" s="73"/>
      <c r="B14" s="74"/>
      <c r="C14" s="74"/>
      <c r="D14" s="44" t="s">
        <v>13</v>
      </c>
      <c r="E14" s="53"/>
      <c r="F14" s="53">
        <f aca="true" t="shared" si="2" ref="F14:K14">F13*$E$14</f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4">
        <f t="shared" si="2"/>
        <v>0</v>
      </c>
    </row>
    <row r="15" spans="1:11" ht="14.25" customHeight="1">
      <c r="A15" s="73"/>
      <c r="B15" s="74"/>
      <c r="C15" s="74"/>
      <c r="D15" s="44" t="s">
        <v>12</v>
      </c>
      <c r="E15" s="48"/>
      <c r="F15" s="48"/>
      <c r="G15" s="48"/>
      <c r="H15" s="48"/>
      <c r="I15" s="49"/>
      <c r="J15" s="50"/>
      <c r="K15" s="51"/>
    </row>
    <row r="16" spans="1:11" ht="14.25" customHeight="1">
      <c r="A16" s="73"/>
      <c r="B16" s="74"/>
      <c r="C16" s="74"/>
      <c r="D16" s="44" t="s">
        <v>13</v>
      </c>
      <c r="E16" s="53"/>
      <c r="F16" s="53">
        <f aca="true" t="shared" si="3" ref="F16:K16">F15*$E$16</f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4">
        <f t="shared" si="3"/>
        <v>0</v>
      </c>
    </row>
    <row r="17" spans="1:11" ht="14.25" customHeight="1">
      <c r="A17" s="73"/>
      <c r="B17" s="74"/>
      <c r="C17" s="74"/>
      <c r="D17" s="44" t="s">
        <v>12</v>
      </c>
      <c r="E17" s="48"/>
      <c r="F17" s="48"/>
      <c r="G17" s="48"/>
      <c r="H17" s="48"/>
      <c r="I17" s="49"/>
      <c r="J17" s="50"/>
      <c r="K17" s="51"/>
    </row>
    <row r="18" spans="1:11" ht="14.25" customHeight="1">
      <c r="A18" s="73"/>
      <c r="B18" s="74"/>
      <c r="C18" s="74"/>
      <c r="D18" s="44" t="s">
        <v>13</v>
      </c>
      <c r="E18" s="53"/>
      <c r="F18" s="53">
        <f aca="true" t="shared" si="4" ref="F18:K18">F17*$E$16</f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4">
        <f t="shared" si="4"/>
        <v>0</v>
      </c>
    </row>
    <row r="19" spans="1:11" ht="14.25" customHeight="1">
      <c r="A19" s="73"/>
      <c r="B19" s="74"/>
      <c r="C19" s="74"/>
      <c r="D19" s="44" t="s">
        <v>12</v>
      </c>
      <c r="E19" s="48"/>
      <c r="F19" s="48"/>
      <c r="G19" s="48"/>
      <c r="H19" s="48"/>
      <c r="I19" s="49"/>
      <c r="J19" s="50"/>
      <c r="K19" s="51"/>
    </row>
    <row r="20" spans="1:11" ht="14.25" customHeight="1">
      <c r="A20" s="73"/>
      <c r="B20" s="74"/>
      <c r="C20" s="74"/>
      <c r="D20" s="44" t="s">
        <v>13</v>
      </c>
      <c r="E20" s="53"/>
      <c r="F20" s="53">
        <f aca="true" t="shared" si="5" ref="F20:K20">F19*$E$20</f>
        <v>0</v>
      </c>
      <c r="G20" s="53">
        <f t="shared" si="5"/>
        <v>0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4">
        <f t="shared" si="5"/>
        <v>0</v>
      </c>
    </row>
    <row r="21" spans="1:11" ht="14.25" customHeight="1">
      <c r="A21" s="73"/>
      <c r="B21" s="74"/>
      <c r="C21" s="74"/>
      <c r="D21" s="44" t="s">
        <v>12</v>
      </c>
      <c r="E21" s="48"/>
      <c r="F21" s="48"/>
      <c r="G21" s="48"/>
      <c r="H21" s="48"/>
      <c r="I21" s="49"/>
      <c r="J21" s="50"/>
      <c r="K21" s="51"/>
    </row>
    <row r="22" spans="1:11" ht="14.25" customHeight="1">
      <c r="A22" s="73"/>
      <c r="B22" s="74"/>
      <c r="C22" s="74"/>
      <c r="D22" s="44" t="s">
        <v>13</v>
      </c>
      <c r="E22" s="53"/>
      <c r="F22" s="53">
        <f aca="true" t="shared" si="6" ref="F22:K22">F21*$E$22</f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3">
        <f t="shared" si="6"/>
        <v>0</v>
      </c>
      <c r="K22" s="54">
        <f t="shared" si="6"/>
        <v>0</v>
      </c>
    </row>
    <row r="23" spans="1:11" ht="14.25" customHeight="1">
      <c r="A23" s="73"/>
      <c r="B23" s="74"/>
      <c r="C23" s="74"/>
      <c r="D23" s="44" t="s">
        <v>12</v>
      </c>
      <c r="E23" s="48"/>
      <c r="F23" s="48"/>
      <c r="G23" s="48"/>
      <c r="H23" s="48"/>
      <c r="I23" s="49"/>
      <c r="J23" s="50"/>
      <c r="K23" s="51"/>
    </row>
    <row r="24" spans="1:11" ht="14.25" customHeight="1">
      <c r="A24" s="73"/>
      <c r="B24" s="74"/>
      <c r="C24" s="74"/>
      <c r="D24" s="44" t="s">
        <v>13</v>
      </c>
      <c r="E24" s="53"/>
      <c r="F24" s="53">
        <f aca="true" t="shared" si="7" ref="F24:K24">F23*$E$24</f>
        <v>0</v>
      </c>
      <c r="G24" s="53">
        <f t="shared" si="7"/>
        <v>0</v>
      </c>
      <c r="H24" s="53">
        <f t="shared" si="7"/>
        <v>0</v>
      </c>
      <c r="I24" s="53">
        <f t="shared" si="7"/>
        <v>0</v>
      </c>
      <c r="J24" s="53">
        <f t="shared" si="7"/>
        <v>0</v>
      </c>
      <c r="K24" s="54">
        <f t="shared" si="7"/>
        <v>0</v>
      </c>
    </row>
    <row r="25" spans="1:11" ht="14.25" customHeight="1">
      <c r="A25" s="73"/>
      <c r="B25" s="74"/>
      <c r="C25" s="74"/>
      <c r="D25" s="44" t="s">
        <v>12</v>
      </c>
      <c r="E25" s="48"/>
      <c r="F25" s="48"/>
      <c r="G25" s="48"/>
      <c r="H25" s="48"/>
      <c r="I25" s="49"/>
      <c r="J25" s="50"/>
      <c r="K25" s="51"/>
    </row>
    <row r="26" spans="1:11" ht="14.25" customHeight="1">
      <c r="A26" s="73"/>
      <c r="B26" s="74"/>
      <c r="C26" s="74"/>
      <c r="D26" s="44" t="s">
        <v>13</v>
      </c>
      <c r="E26" s="53"/>
      <c r="F26" s="53">
        <f aca="true" t="shared" si="8" ref="F26:K26">F25*$E$26</f>
        <v>0</v>
      </c>
      <c r="G26" s="53">
        <f t="shared" si="8"/>
        <v>0</v>
      </c>
      <c r="H26" s="53">
        <f t="shared" si="8"/>
        <v>0</v>
      </c>
      <c r="I26" s="53">
        <f t="shared" si="8"/>
        <v>0</v>
      </c>
      <c r="J26" s="53">
        <f t="shared" si="8"/>
        <v>0</v>
      </c>
      <c r="K26" s="54">
        <f t="shared" si="8"/>
        <v>0</v>
      </c>
    </row>
    <row r="27" spans="1:11" ht="14.25" customHeight="1">
      <c r="A27" s="73"/>
      <c r="B27" s="74"/>
      <c r="C27" s="74"/>
      <c r="D27" s="44" t="s">
        <v>12</v>
      </c>
      <c r="E27" s="48"/>
      <c r="F27" s="48"/>
      <c r="G27" s="48"/>
      <c r="H27" s="48"/>
      <c r="I27" s="49"/>
      <c r="J27" s="50"/>
      <c r="K27" s="51"/>
    </row>
    <row r="28" spans="1:11" ht="14.25" customHeight="1">
      <c r="A28" s="73"/>
      <c r="B28" s="74"/>
      <c r="C28" s="74"/>
      <c r="D28" s="44" t="s">
        <v>13</v>
      </c>
      <c r="E28" s="53"/>
      <c r="F28" s="53">
        <f aca="true" t="shared" si="9" ref="F28:K28">F27*$E$28</f>
        <v>0</v>
      </c>
      <c r="G28" s="53">
        <f t="shared" si="9"/>
        <v>0</v>
      </c>
      <c r="H28" s="53">
        <f t="shared" si="9"/>
        <v>0</v>
      </c>
      <c r="I28" s="53">
        <f t="shared" si="9"/>
        <v>0</v>
      </c>
      <c r="J28" s="53">
        <f t="shared" si="9"/>
        <v>0</v>
      </c>
      <c r="K28" s="54">
        <f t="shared" si="9"/>
        <v>0</v>
      </c>
    </row>
    <row r="29" spans="1:11" ht="14.25" customHeight="1">
      <c r="A29" s="103"/>
      <c r="B29" s="83"/>
      <c r="C29" s="83"/>
      <c r="D29" s="44" t="s">
        <v>12</v>
      </c>
      <c r="E29" s="48"/>
      <c r="F29" s="48"/>
      <c r="G29" s="48"/>
      <c r="H29" s="48"/>
      <c r="I29" s="49"/>
      <c r="J29" s="50"/>
      <c r="K29" s="51"/>
    </row>
    <row r="30" spans="1:11" ht="14.25" customHeight="1">
      <c r="A30" s="103"/>
      <c r="B30" s="83"/>
      <c r="C30" s="83"/>
      <c r="D30" s="44" t="s">
        <v>13</v>
      </c>
      <c r="E30" s="53"/>
      <c r="F30" s="53">
        <f aca="true" t="shared" si="10" ref="F30:K30">F29*$E$30</f>
        <v>0</v>
      </c>
      <c r="G30" s="53">
        <f t="shared" si="10"/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4">
        <f t="shared" si="10"/>
        <v>0</v>
      </c>
    </row>
    <row r="31" spans="1:11" ht="14.25" customHeight="1">
      <c r="A31" s="73"/>
      <c r="B31" s="74"/>
      <c r="C31" s="74"/>
      <c r="D31" s="44" t="s">
        <v>12</v>
      </c>
      <c r="E31" s="48"/>
      <c r="F31" s="48"/>
      <c r="G31" s="48"/>
      <c r="H31" s="48"/>
      <c r="I31" s="49"/>
      <c r="J31" s="50"/>
      <c r="K31" s="51"/>
    </row>
    <row r="32" spans="1:11" ht="14.25" customHeight="1">
      <c r="A32" s="91"/>
      <c r="B32" s="84"/>
      <c r="C32" s="84"/>
      <c r="D32" s="45" t="s">
        <v>13</v>
      </c>
      <c r="E32" s="53"/>
      <c r="F32" s="53">
        <f aca="true" t="shared" si="11" ref="F32:K32">F31*$E$32</f>
        <v>0</v>
      </c>
      <c r="G32" s="53">
        <f t="shared" si="11"/>
        <v>0</v>
      </c>
      <c r="H32" s="53">
        <f t="shared" si="11"/>
        <v>0</v>
      </c>
      <c r="I32" s="53">
        <f t="shared" si="11"/>
        <v>0</v>
      </c>
      <c r="J32" s="53">
        <f t="shared" si="11"/>
        <v>0</v>
      </c>
      <c r="K32" s="54">
        <f t="shared" si="11"/>
        <v>0</v>
      </c>
    </row>
    <row r="33" spans="1:11" ht="14.25" customHeight="1">
      <c r="A33" s="77" t="s">
        <v>0</v>
      </c>
      <c r="B33" s="78"/>
      <c r="C33" s="79"/>
      <c r="D33" s="46" t="s">
        <v>12</v>
      </c>
      <c r="E33" s="52">
        <f>E9+E11+E13++E15+E19+E21+E23+E25+E27+E29+E31</f>
        <v>0</v>
      </c>
      <c r="F33" s="52" t="e">
        <f aca="true" t="shared" si="12" ref="F33:K33">F34/$E$34</f>
        <v>#DIV/0!</v>
      </c>
      <c r="G33" s="52" t="e">
        <f t="shared" si="12"/>
        <v>#DIV/0!</v>
      </c>
      <c r="H33" s="52" t="e">
        <f t="shared" si="12"/>
        <v>#DIV/0!</v>
      </c>
      <c r="I33" s="52" t="e">
        <f t="shared" si="12"/>
        <v>#DIV/0!</v>
      </c>
      <c r="J33" s="52" t="e">
        <f t="shared" si="12"/>
        <v>#DIV/0!</v>
      </c>
      <c r="K33" s="55" t="e">
        <f t="shared" si="12"/>
        <v>#DIV/0!</v>
      </c>
    </row>
    <row r="34" spans="1:11" ht="13.5" customHeight="1" thickBot="1">
      <c r="A34" s="80"/>
      <c r="B34" s="81"/>
      <c r="C34" s="82"/>
      <c r="D34" s="47" t="s">
        <v>13</v>
      </c>
      <c r="E34" s="68">
        <f>E10+E12+E14+E16+E18+E20+E22+E24+E26+E28+E30+E32</f>
        <v>0</v>
      </c>
      <c r="F34" s="68">
        <f aca="true" t="shared" si="13" ref="F34:K34">F10+F12+F14+F16+F18+F20+F22+F24+F26+F28+F30+F32</f>
        <v>0</v>
      </c>
      <c r="G34" s="68">
        <f t="shared" si="13"/>
        <v>0</v>
      </c>
      <c r="H34" s="68">
        <f t="shared" si="13"/>
        <v>0</v>
      </c>
      <c r="I34" s="68">
        <f t="shared" si="13"/>
        <v>0</v>
      </c>
      <c r="J34" s="68">
        <f t="shared" si="13"/>
        <v>0</v>
      </c>
      <c r="K34" s="69">
        <f t="shared" si="13"/>
        <v>0</v>
      </c>
    </row>
    <row r="35" spans="1:11" ht="1.5" customHeight="1" thickBot="1">
      <c r="A35" s="4"/>
      <c r="B35" s="4"/>
      <c r="C35" s="4"/>
      <c r="D35" s="5"/>
      <c r="E35" s="5"/>
      <c r="F35" s="4"/>
      <c r="G35" s="4"/>
      <c r="H35" s="4"/>
      <c r="I35" s="4"/>
      <c r="J35" s="4"/>
      <c r="K35" s="4"/>
    </row>
    <row r="36" spans="1:13" ht="14.25" customHeight="1">
      <c r="A36" s="21"/>
      <c r="B36" s="22"/>
      <c r="C36" s="22"/>
      <c r="D36" s="22"/>
      <c r="E36" s="22"/>
      <c r="F36" s="22"/>
      <c r="G36" s="23"/>
      <c r="H36" s="24"/>
      <c r="I36" s="25"/>
      <c r="J36" s="25"/>
      <c r="K36" s="26"/>
      <c r="M36" s="6" t="s">
        <v>1</v>
      </c>
    </row>
    <row r="37" spans="1:11" ht="14.25" customHeight="1">
      <c r="A37" s="27"/>
      <c r="B37" s="20"/>
      <c r="C37" s="20"/>
      <c r="D37" s="19"/>
      <c r="E37" s="58"/>
      <c r="F37" s="20"/>
      <c r="G37" s="57"/>
      <c r="H37" s="7" t="s">
        <v>14</v>
      </c>
      <c r="I37" s="8"/>
      <c r="J37" s="8"/>
      <c r="K37" s="28"/>
    </row>
    <row r="38" spans="1:11" ht="14.25" customHeight="1">
      <c r="A38" s="29"/>
      <c r="B38" s="89" t="s">
        <v>26</v>
      </c>
      <c r="C38" s="89"/>
      <c r="D38" s="9"/>
      <c r="E38" s="90" t="s">
        <v>23</v>
      </c>
      <c r="F38" s="90"/>
      <c r="G38" s="56"/>
      <c r="H38" s="11"/>
      <c r="I38" s="8"/>
      <c r="J38" s="8"/>
      <c r="K38" s="30"/>
    </row>
    <row r="39" spans="1:11" ht="15" customHeight="1">
      <c r="A39" s="31"/>
      <c r="B39" s="12"/>
      <c r="C39" s="12"/>
      <c r="D39" s="9"/>
      <c r="E39" s="9"/>
      <c r="F39" s="8"/>
      <c r="G39" s="10"/>
      <c r="H39" s="11"/>
      <c r="I39" s="8"/>
      <c r="J39" s="8"/>
      <c r="K39" s="30"/>
    </row>
    <row r="40" spans="1:11" ht="13.5" customHeight="1">
      <c r="A40" s="32"/>
      <c r="B40" s="75"/>
      <c r="C40" s="75"/>
      <c r="D40" s="13"/>
      <c r="E40" s="13"/>
      <c r="F40" s="14"/>
      <c r="G40" s="10"/>
      <c r="H40" s="11"/>
      <c r="I40" s="8"/>
      <c r="J40" s="8"/>
      <c r="K40" s="30"/>
    </row>
    <row r="41" spans="1:11" ht="14.25" customHeight="1" thickBot="1">
      <c r="A41" s="33"/>
      <c r="B41" s="76" t="s">
        <v>24</v>
      </c>
      <c r="C41" s="76"/>
      <c r="D41" s="34"/>
      <c r="E41" s="34"/>
      <c r="F41" s="35"/>
      <c r="G41" s="36"/>
      <c r="H41" s="37"/>
      <c r="I41" s="35"/>
      <c r="J41" s="35"/>
      <c r="K41" s="38"/>
    </row>
    <row r="42" ht="13.5" customHeight="1"/>
    <row r="43" ht="13.5" customHeight="1"/>
    <row r="44" ht="13.5" customHeight="1"/>
  </sheetData>
  <sheetProtection/>
  <mergeCells count="49">
    <mergeCell ref="A29:A30"/>
    <mergeCell ref="I7:K7"/>
    <mergeCell ref="B9:B10"/>
    <mergeCell ref="C9:C10"/>
    <mergeCell ref="B11:B12"/>
    <mergeCell ref="B27:B28"/>
    <mergeCell ref="A3:K3"/>
    <mergeCell ref="A5:K5"/>
    <mergeCell ref="I6:K6"/>
    <mergeCell ref="D6:H6"/>
    <mergeCell ref="A6:C6"/>
    <mergeCell ref="B38:C38"/>
    <mergeCell ref="C23:C24"/>
    <mergeCell ref="C27:C28"/>
    <mergeCell ref="E38:F38"/>
    <mergeCell ref="B29:B30"/>
    <mergeCell ref="A31:A32"/>
    <mergeCell ref="B23:B24"/>
    <mergeCell ref="B25:B26"/>
    <mergeCell ref="A23:A24"/>
    <mergeCell ref="A25:A26"/>
    <mergeCell ref="B15:B16"/>
    <mergeCell ref="A19:A20"/>
    <mergeCell ref="C19:C20"/>
    <mergeCell ref="C11:C12"/>
    <mergeCell ref="D7:H7"/>
    <mergeCell ref="A7:C7"/>
    <mergeCell ref="A9:A10"/>
    <mergeCell ref="A11:A12"/>
    <mergeCell ref="B41:C41"/>
    <mergeCell ref="A33:C34"/>
    <mergeCell ref="A21:A22"/>
    <mergeCell ref="B21:B22"/>
    <mergeCell ref="C21:C22"/>
    <mergeCell ref="C25:C26"/>
    <mergeCell ref="A27:A28"/>
    <mergeCell ref="C29:C30"/>
    <mergeCell ref="B31:B32"/>
    <mergeCell ref="C31:C32"/>
    <mergeCell ref="A13:A14"/>
    <mergeCell ref="B13:B14"/>
    <mergeCell ref="C13:C14"/>
    <mergeCell ref="A17:A18"/>
    <mergeCell ref="B17:B18"/>
    <mergeCell ref="B40:C40"/>
    <mergeCell ref="C17:C18"/>
    <mergeCell ref="A15:A16"/>
    <mergeCell ref="C15:C16"/>
    <mergeCell ref="B19:B20"/>
  </mergeCells>
  <printOptions/>
  <pageMargins left="0.3937007874015748" right="0.3937007874015748" top="0.6" bottom="0.1968503937007874" header="0.18" footer="0"/>
  <pageSetup horizontalDpi="300" verticalDpi="300" orientation="landscape" paperSize="9" scale="81" r:id="rId4"/>
  <drawing r:id="rId3"/>
  <legacyDrawing r:id="rId2"/>
  <oleObjects>
    <oleObject progId="Word.Picture.8" shapeId="205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zoomScale="75" zoomScaleNormal="75" zoomScaleSheetLayoutView="75" zoomScalePageLayoutView="0" workbookViewId="0" topLeftCell="A7">
      <selection activeCell="D7" sqref="D7:H7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56.57421875" style="3" customWidth="1"/>
    <col min="4" max="4" width="14.421875" style="2" customWidth="1"/>
    <col min="5" max="5" width="19.00390625" style="2" bestFit="1" customWidth="1"/>
    <col min="6" max="7" width="13.8515625" style="3" bestFit="1" customWidth="1"/>
    <col min="8" max="8" width="16.28125" style="3" bestFit="1" customWidth="1"/>
    <col min="9" max="9" width="10.00390625" style="3" bestFit="1" customWidth="1"/>
    <col min="10" max="10" width="12.8515625" style="3" bestFit="1" customWidth="1"/>
    <col min="11" max="16384" width="9.140625" style="3" customWidth="1"/>
  </cols>
  <sheetData>
    <row r="1" spans="1:8" ht="55.5" customHeight="1" thickBot="1">
      <c r="A1" s="15"/>
      <c r="B1" s="16"/>
      <c r="C1" s="16"/>
      <c r="D1" s="17"/>
      <c r="E1" s="17"/>
      <c r="F1" s="17"/>
      <c r="G1" s="17"/>
      <c r="H1" s="17"/>
    </row>
    <row r="2" spans="1:8" ht="4.5" customHeight="1" thickBot="1">
      <c r="A2" s="1"/>
      <c r="B2" s="1"/>
      <c r="C2" s="1"/>
      <c r="F2" s="2"/>
      <c r="G2" s="2"/>
      <c r="H2" s="2"/>
    </row>
    <row r="3" spans="1:8" ht="16.5" thickBot="1">
      <c r="A3" s="92" t="s">
        <v>42</v>
      </c>
      <c r="B3" s="93"/>
      <c r="C3" s="93"/>
      <c r="D3" s="93"/>
      <c r="E3" s="93"/>
      <c r="F3" s="93"/>
      <c r="G3" s="93"/>
      <c r="H3" s="93"/>
    </row>
    <row r="4" ht="3.75" customHeight="1" thickBot="1"/>
    <row r="5" spans="1:8" ht="18" customHeight="1" thickBot="1">
      <c r="A5" s="95" t="s">
        <v>3</v>
      </c>
      <c r="B5" s="96"/>
      <c r="C5" s="96"/>
      <c r="D5" s="96"/>
      <c r="E5" s="96"/>
      <c r="F5" s="96"/>
      <c r="G5" s="96"/>
      <c r="H5" s="96"/>
    </row>
    <row r="6" spans="1:8" ht="18" customHeight="1">
      <c r="A6" s="107" t="s">
        <v>39</v>
      </c>
      <c r="B6" s="108"/>
      <c r="C6" s="109"/>
      <c r="D6" s="110" t="s">
        <v>38</v>
      </c>
      <c r="E6" s="100"/>
      <c r="F6" s="111">
        <v>51593.33</v>
      </c>
      <c r="G6" s="111"/>
      <c r="H6" s="67"/>
    </row>
    <row r="7" spans="1:8" ht="45.75" customHeight="1" thickBot="1">
      <c r="A7" s="116" t="s">
        <v>40</v>
      </c>
      <c r="B7" s="117"/>
      <c r="C7" s="118"/>
      <c r="D7" s="85" t="s">
        <v>41</v>
      </c>
      <c r="E7" s="85"/>
      <c r="F7" s="85"/>
      <c r="G7" s="85"/>
      <c r="H7" s="85"/>
    </row>
    <row r="8" spans="1:8" ht="36" customHeight="1" thickBot="1">
      <c r="A8" s="39" t="s">
        <v>15</v>
      </c>
      <c r="B8" s="40" t="s">
        <v>16</v>
      </c>
      <c r="C8" s="61" t="s">
        <v>17</v>
      </c>
      <c r="D8" s="41" t="s">
        <v>6</v>
      </c>
      <c r="E8" s="41" t="s">
        <v>25</v>
      </c>
      <c r="F8" s="40" t="s">
        <v>7</v>
      </c>
      <c r="G8" s="40" t="s">
        <v>8</v>
      </c>
      <c r="H8" s="40" t="s">
        <v>9</v>
      </c>
    </row>
    <row r="9" spans="1:8" ht="14.25" customHeight="1">
      <c r="A9" s="119">
        <v>1</v>
      </c>
      <c r="B9" s="112" t="s">
        <v>34</v>
      </c>
      <c r="C9" s="114" t="s">
        <v>27</v>
      </c>
      <c r="D9" s="43" t="s">
        <v>12</v>
      </c>
      <c r="E9" s="70">
        <v>0.405</v>
      </c>
      <c r="F9" s="70">
        <v>0.5</v>
      </c>
      <c r="G9" s="70">
        <v>0.5</v>
      </c>
      <c r="H9" s="71"/>
    </row>
    <row r="10" spans="1:8" ht="61.5" customHeight="1">
      <c r="A10" s="120"/>
      <c r="B10" s="113"/>
      <c r="C10" s="115"/>
      <c r="D10" s="44" t="s">
        <v>13</v>
      </c>
      <c r="E10" s="72">
        <v>20895.3</v>
      </c>
      <c r="F10" s="72">
        <f>F9*$E$10</f>
        <v>10447.65</v>
      </c>
      <c r="G10" s="72">
        <f>G9*$E$10</f>
        <v>10447.65</v>
      </c>
      <c r="H10" s="72">
        <f>H9*$E$10</f>
        <v>0</v>
      </c>
    </row>
    <row r="11" spans="1:8" ht="14.25" customHeight="1">
      <c r="A11" s="120">
        <v>2</v>
      </c>
      <c r="B11" s="113" t="s">
        <v>35</v>
      </c>
      <c r="C11" s="115" t="s">
        <v>28</v>
      </c>
      <c r="D11" s="44" t="s">
        <v>12</v>
      </c>
      <c r="E11" s="70">
        <v>0.075</v>
      </c>
      <c r="F11" s="70">
        <v>0.5</v>
      </c>
      <c r="G11" s="70">
        <v>0.5</v>
      </c>
      <c r="H11" s="70"/>
    </row>
    <row r="12" spans="1:8" ht="14.25" customHeight="1">
      <c r="A12" s="120"/>
      <c r="B12" s="113"/>
      <c r="C12" s="115"/>
      <c r="D12" s="44" t="s">
        <v>13</v>
      </c>
      <c r="E12" s="72">
        <v>3869.5</v>
      </c>
      <c r="F12" s="72">
        <f>F11*$E$12</f>
        <v>1934.75</v>
      </c>
      <c r="G12" s="72">
        <f>G11*$E$12</f>
        <v>1934.75</v>
      </c>
      <c r="H12" s="72"/>
    </row>
    <row r="13" spans="1:8" ht="14.25" customHeight="1">
      <c r="A13" s="120">
        <v>3</v>
      </c>
      <c r="B13" s="113" t="s">
        <v>36</v>
      </c>
      <c r="C13" s="115" t="s">
        <v>29</v>
      </c>
      <c r="D13" s="44" t="s">
        <v>12</v>
      </c>
      <c r="E13" s="70">
        <v>0.1</v>
      </c>
      <c r="F13" s="70">
        <v>1</v>
      </c>
      <c r="G13" s="70"/>
      <c r="H13" s="70"/>
    </row>
    <row r="14" spans="1:8" ht="14.25" customHeight="1">
      <c r="A14" s="120"/>
      <c r="B14" s="113"/>
      <c r="C14" s="115"/>
      <c r="D14" s="44" t="s">
        <v>13</v>
      </c>
      <c r="E14" s="72">
        <v>5159.34</v>
      </c>
      <c r="F14" s="72">
        <v>5159.34</v>
      </c>
      <c r="G14" s="72"/>
      <c r="H14" s="72"/>
    </row>
    <row r="15" spans="1:8" ht="14.25" customHeight="1">
      <c r="A15" s="120">
        <v>4</v>
      </c>
      <c r="B15" s="113" t="s">
        <v>37</v>
      </c>
      <c r="C15" s="115" t="s">
        <v>30</v>
      </c>
      <c r="D15" s="44" t="s">
        <v>12</v>
      </c>
      <c r="E15" s="70">
        <v>0.055</v>
      </c>
      <c r="F15" s="70">
        <v>1</v>
      </c>
      <c r="G15" s="70"/>
      <c r="H15" s="70"/>
    </row>
    <row r="16" spans="1:8" ht="14.25" customHeight="1">
      <c r="A16" s="120"/>
      <c r="B16" s="113"/>
      <c r="C16" s="115"/>
      <c r="D16" s="44" t="s">
        <v>13</v>
      </c>
      <c r="E16" s="72">
        <v>2837.63</v>
      </c>
      <c r="F16" s="72">
        <f>F15*$E$16</f>
        <v>2837.63</v>
      </c>
      <c r="G16" s="72"/>
      <c r="H16" s="72"/>
    </row>
    <row r="17" spans="1:8" ht="14.25" customHeight="1">
      <c r="A17" s="122">
        <v>5</v>
      </c>
      <c r="B17" s="123">
        <v>5</v>
      </c>
      <c r="C17" s="121" t="s">
        <v>31</v>
      </c>
      <c r="D17" s="44" t="s">
        <v>12</v>
      </c>
      <c r="E17" s="70">
        <v>0.045</v>
      </c>
      <c r="F17" s="70">
        <v>0</v>
      </c>
      <c r="G17" s="70">
        <v>1</v>
      </c>
      <c r="H17" s="71"/>
    </row>
    <row r="18" spans="1:8" ht="14.25" customHeight="1">
      <c r="A18" s="122"/>
      <c r="B18" s="123"/>
      <c r="C18" s="121"/>
      <c r="D18" s="44" t="s">
        <v>13</v>
      </c>
      <c r="E18" s="72">
        <v>2321.69</v>
      </c>
      <c r="F18" s="72">
        <f>F17*$E$16</f>
        <v>0</v>
      </c>
      <c r="G18" s="72">
        <v>2321.69</v>
      </c>
      <c r="H18" s="72">
        <f>H17*$E$16</f>
        <v>0</v>
      </c>
    </row>
    <row r="19" spans="1:8" ht="14.25" customHeight="1">
      <c r="A19" s="122">
        <v>6</v>
      </c>
      <c r="B19" s="123">
        <v>6</v>
      </c>
      <c r="C19" s="121" t="s">
        <v>32</v>
      </c>
      <c r="D19" s="44" t="s">
        <v>12</v>
      </c>
      <c r="E19" s="70">
        <v>0.13</v>
      </c>
      <c r="F19" s="70">
        <v>0</v>
      </c>
      <c r="G19" s="70">
        <v>0.5</v>
      </c>
      <c r="H19" s="70">
        <v>0.5</v>
      </c>
    </row>
    <row r="20" spans="1:8" ht="14.25" customHeight="1">
      <c r="A20" s="122"/>
      <c r="B20" s="123"/>
      <c r="C20" s="121"/>
      <c r="D20" s="44" t="s">
        <v>13</v>
      </c>
      <c r="E20" s="72">
        <v>6707.14</v>
      </c>
      <c r="F20" s="72">
        <f>F19*$E$20</f>
        <v>0</v>
      </c>
      <c r="G20" s="72">
        <f>G19*$E$20</f>
        <v>3353.57</v>
      </c>
      <c r="H20" s="72">
        <f>H19*$E$20</f>
        <v>3353.57</v>
      </c>
    </row>
    <row r="21" spans="1:9" ht="14.25" customHeight="1">
      <c r="A21" s="122">
        <v>7</v>
      </c>
      <c r="B21" s="123">
        <v>7</v>
      </c>
      <c r="C21" s="121" t="s">
        <v>33</v>
      </c>
      <c r="D21" s="44" t="s">
        <v>12</v>
      </c>
      <c r="E21" s="70">
        <v>0.19</v>
      </c>
      <c r="F21" s="71"/>
      <c r="G21" s="71"/>
      <c r="H21" s="70">
        <v>1</v>
      </c>
      <c r="I21" s="65"/>
    </row>
    <row r="22" spans="1:8" ht="14.25" customHeight="1">
      <c r="A22" s="122"/>
      <c r="B22" s="123"/>
      <c r="C22" s="124"/>
      <c r="D22" s="44" t="s">
        <v>13</v>
      </c>
      <c r="E22" s="72">
        <v>9802.73</v>
      </c>
      <c r="F22" s="72">
        <f>F21*$E$22</f>
        <v>0</v>
      </c>
      <c r="G22" s="72">
        <f>G21*$E$22</f>
        <v>0</v>
      </c>
      <c r="H22" s="72">
        <f>H21*$E$22</f>
        <v>9802.73</v>
      </c>
    </row>
    <row r="23" spans="1:8" ht="14.25" customHeight="1">
      <c r="A23" s="73"/>
      <c r="B23" s="74"/>
      <c r="C23" s="74"/>
      <c r="D23" s="44"/>
      <c r="E23" s="48">
        <f>E24/$E$34</f>
        <v>0</v>
      </c>
      <c r="F23" s="48"/>
      <c r="G23" s="48"/>
      <c r="H23" s="48"/>
    </row>
    <row r="24" spans="1:8" ht="14.25" customHeight="1">
      <c r="A24" s="73"/>
      <c r="B24" s="74"/>
      <c r="C24" s="74"/>
      <c r="D24" s="44"/>
      <c r="E24" s="64"/>
      <c r="F24" s="64">
        <f>F23*$E$24</f>
        <v>0</v>
      </c>
      <c r="G24" s="64">
        <f>G23*$E$24</f>
        <v>0</v>
      </c>
      <c r="H24" s="64">
        <f>H23*$E$24</f>
        <v>0</v>
      </c>
    </row>
    <row r="25" spans="1:8" ht="14.25" customHeight="1">
      <c r="A25" s="73"/>
      <c r="B25" s="74"/>
      <c r="C25" s="74"/>
      <c r="D25" s="44"/>
      <c r="E25" s="48">
        <f>E26/$E$34</f>
        <v>0</v>
      </c>
      <c r="F25" s="48"/>
      <c r="G25" s="48"/>
      <c r="H25" s="48"/>
    </row>
    <row r="26" spans="1:10" ht="14.25" customHeight="1">
      <c r="A26" s="73"/>
      <c r="B26" s="74"/>
      <c r="C26" s="74"/>
      <c r="D26" s="44"/>
      <c r="E26" s="64"/>
      <c r="F26" s="64">
        <f>F25*$E$26</f>
        <v>0</v>
      </c>
      <c r="G26" s="64">
        <f>G25*$E$26</f>
        <v>0</v>
      </c>
      <c r="H26" s="64">
        <f>H25*$E$26</f>
        <v>0</v>
      </c>
      <c r="J26" s="125"/>
    </row>
    <row r="27" spans="1:8" ht="14.25" customHeight="1">
      <c r="A27" s="73"/>
      <c r="B27" s="74"/>
      <c r="C27" s="74"/>
      <c r="D27" s="44"/>
      <c r="E27" s="48">
        <f>E28/$E$34</f>
        <v>0</v>
      </c>
      <c r="F27" s="48"/>
      <c r="G27" s="48"/>
      <c r="H27" s="48"/>
    </row>
    <row r="28" spans="1:8" ht="14.25" customHeight="1">
      <c r="A28" s="73"/>
      <c r="B28" s="74"/>
      <c r="C28" s="74"/>
      <c r="D28" s="44"/>
      <c r="E28" s="64"/>
      <c r="F28" s="64">
        <f>F27*$E$28</f>
        <v>0</v>
      </c>
      <c r="G28" s="64">
        <f>G27*$E$28</f>
        <v>0</v>
      </c>
      <c r="H28" s="64">
        <f>H27*$E$28</f>
        <v>0</v>
      </c>
    </row>
    <row r="29" spans="1:8" ht="14.25" customHeight="1">
      <c r="A29" s="103"/>
      <c r="B29" s="83"/>
      <c r="C29" s="83"/>
      <c r="D29" s="44"/>
      <c r="E29" s="48">
        <f>E30/$E$34</f>
        <v>0</v>
      </c>
      <c r="F29" s="48"/>
      <c r="G29" s="48"/>
      <c r="H29" s="48"/>
    </row>
    <row r="30" spans="1:8" ht="14.25" customHeight="1">
      <c r="A30" s="103"/>
      <c r="B30" s="83"/>
      <c r="C30" s="83"/>
      <c r="D30" s="44"/>
      <c r="E30" s="64"/>
      <c r="F30" s="64">
        <f>F29*$E$30</f>
        <v>0</v>
      </c>
      <c r="G30" s="64">
        <f>G29*$E$30</f>
        <v>0</v>
      </c>
      <c r="H30" s="64">
        <f>H29*$E$30</f>
        <v>0</v>
      </c>
    </row>
    <row r="31" spans="1:8" ht="14.25" customHeight="1">
      <c r="A31" s="73"/>
      <c r="B31" s="74"/>
      <c r="C31" s="74"/>
      <c r="D31" s="44"/>
      <c r="E31" s="48">
        <f>E32/$E$34</f>
        <v>0</v>
      </c>
      <c r="F31" s="48"/>
      <c r="G31" s="48"/>
      <c r="H31" s="48"/>
    </row>
    <row r="32" spans="1:8" ht="14.25" customHeight="1">
      <c r="A32" s="91"/>
      <c r="B32" s="84"/>
      <c r="C32" s="84"/>
      <c r="D32" s="45"/>
      <c r="E32" s="64"/>
      <c r="F32" s="64">
        <f>F31*$E$32</f>
        <v>0</v>
      </c>
      <c r="G32" s="64">
        <f>G31*$E$32</f>
        <v>0</v>
      </c>
      <c r="H32" s="64">
        <f>H31*$E$32</f>
        <v>0</v>
      </c>
    </row>
    <row r="33" spans="1:9" ht="14.25" customHeight="1">
      <c r="A33" s="77" t="s">
        <v>0</v>
      </c>
      <c r="B33" s="78"/>
      <c r="C33" s="79"/>
      <c r="D33" s="46" t="s">
        <v>12</v>
      </c>
      <c r="E33" s="62">
        <f>E9+E11+E13+E17+E15+E19+E21</f>
        <v>1.0000000000000002</v>
      </c>
      <c r="F33" s="62">
        <f>F34/$E$34</f>
        <v>0.3950000901279293</v>
      </c>
      <c r="G33" s="62">
        <f>G34/$E$34</f>
        <v>0.3499998933970728</v>
      </c>
      <c r="H33" s="62">
        <f>H34/$E$34</f>
        <v>0.2550000164749978</v>
      </c>
      <c r="I33" s="65"/>
    </row>
    <row r="34" spans="1:9" ht="13.5" customHeight="1" thickBot="1">
      <c r="A34" s="80"/>
      <c r="B34" s="81"/>
      <c r="C34" s="82"/>
      <c r="D34" s="47" t="s">
        <v>13</v>
      </c>
      <c r="E34" s="63">
        <f>E10+E12+E14+E16+E20+E22+E18</f>
        <v>51593.33</v>
      </c>
      <c r="F34" s="63">
        <f>F10+F12+F14+F16+F20+F22+F24+F26+F28+F30+F32</f>
        <v>20379.37</v>
      </c>
      <c r="G34" s="63">
        <f>G10+G12+G14+G16+G20+G18</f>
        <v>18057.66</v>
      </c>
      <c r="H34" s="63">
        <f>H10+H12+H14+H16+H20+H22+H24+H26+H28+H30+H32</f>
        <v>13156.3</v>
      </c>
      <c r="I34" s="66"/>
    </row>
    <row r="35" spans="1:8" ht="3.75" customHeight="1" thickBot="1">
      <c r="A35" s="4"/>
      <c r="B35" s="4"/>
      <c r="C35" s="4"/>
      <c r="D35" s="5"/>
      <c r="E35" s="5"/>
      <c r="F35" s="4"/>
      <c r="G35" s="4"/>
      <c r="H35" s="4"/>
    </row>
    <row r="36" spans="1:10" ht="14.25" customHeight="1">
      <c r="A36" s="21"/>
      <c r="B36" s="22"/>
      <c r="C36" s="22"/>
      <c r="D36" s="22"/>
      <c r="E36" s="22"/>
      <c r="F36" s="22"/>
      <c r="G36" s="23"/>
      <c r="H36" s="24"/>
      <c r="J36" s="6" t="s">
        <v>1</v>
      </c>
    </row>
    <row r="37" spans="1:8" ht="14.25" customHeight="1">
      <c r="A37" s="27"/>
      <c r="B37" s="20"/>
      <c r="C37" s="20"/>
      <c r="D37" s="19"/>
      <c r="E37" s="58"/>
      <c r="F37" s="20"/>
      <c r="G37" s="57"/>
      <c r="H37" s="7" t="s">
        <v>14</v>
      </c>
    </row>
    <row r="38" spans="1:8" ht="14.25" customHeight="1">
      <c r="A38" s="29"/>
      <c r="B38" s="89" t="s">
        <v>26</v>
      </c>
      <c r="C38" s="89"/>
      <c r="D38" s="9"/>
      <c r="E38" s="90" t="s">
        <v>23</v>
      </c>
      <c r="F38" s="90"/>
      <c r="G38" s="56"/>
      <c r="H38" s="11"/>
    </row>
    <row r="39" spans="1:8" ht="15" customHeight="1">
      <c r="A39" s="31"/>
      <c r="B39" s="12"/>
      <c r="C39" s="12"/>
      <c r="D39" s="9"/>
      <c r="E39" s="9"/>
      <c r="F39" s="8"/>
      <c r="G39" s="10"/>
      <c r="H39" s="11"/>
    </row>
    <row r="40" spans="1:8" ht="13.5" customHeight="1">
      <c r="A40" s="32"/>
      <c r="B40" s="75"/>
      <c r="C40" s="75"/>
      <c r="D40" s="13"/>
      <c r="E40" s="13"/>
      <c r="F40" s="14"/>
      <c r="G40" s="10"/>
      <c r="H40" s="11"/>
    </row>
    <row r="41" spans="1:8" ht="14.25" customHeight="1" thickBot="1">
      <c r="A41" s="59"/>
      <c r="B41" s="76" t="s">
        <v>24</v>
      </c>
      <c r="C41" s="76"/>
      <c r="D41" s="60"/>
      <c r="E41" s="60"/>
      <c r="F41" s="35"/>
      <c r="G41" s="36"/>
      <c r="H41" s="37"/>
    </row>
    <row r="42" ht="13.5" customHeight="1"/>
    <row r="43" ht="13.5" customHeight="1"/>
    <row r="44" ht="13.5" customHeight="1"/>
  </sheetData>
  <sheetProtection/>
  <mergeCells count="48">
    <mergeCell ref="A13:A14"/>
    <mergeCell ref="B13:B14"/>
    <mergeCell ref="C13:C14"/>
    <mergeCell ref="A17:A18"/>
    <mergeCell ref="B17:B18"/>
    <mergeCell ref="B41:C41"/>
    <mergeCell ref="A33:C34"/>
    <mergeCell ref="A21:A22"/>
    <mergeCell ref="B21:B22"/>
    <mergeCell ref="C21:C22"/>
    <mergeCell ref="B38:C38"/>
    <mergeCell ref="C25:C26"/>
    <mergeCell ref="A27:A28"/>
    <mergeCell ref="B23:B24"/>
    <mergeCell ref="B25:B26"/>
    <mergeCell ref="C17:C18"/>
    <mergeCell ref="A15:A16"/>
    <mergeCell ref="C15:C16"/>
    <mergeCell ref="B15:B16"/>
    <mergeCell ref="A19:A20"/>
    <mergeCell ref="C19:C20"/>
    <mergeCell ref="B19:B20"/>
    <mergeCell ref="A29:A30"/>
    <mergeCell ref="E38:F38"/>
    <mergeCell ref="B29:B30"/>
    <mergeCell ref="C29:C30"/>
    <mergeCell ref="B31:B32"/>
    <mergeCell ref="C31:C32"/>
    <mergeCell ref="B40:C40"/>
    <mergeCell ref="B9:B10"/>
    <mergeCell ref="C9:C10"/>
    <mergeCell ref="B11:B12"/>
    <mergeCell ref="C11:C12"/>
    <mergeCell ref="D7:H7"/>
    <mergeCell ref="A7:C7"/>
    <mergeCell ref="A9:A10"/>
    <mergeCell ref="A11:A12"/>
    <mergeCell ref="A31:A32"/>
    <mergeCell ref="A23:A24"/>
    <mergeCell ref="A25:A26"/>
    <mergeCell ref="B27:B28"/>
    <mergeCell ref="A3:H3"/>
    <mergeCell ref="A5:H5"/>
    <mergeCell ref="A6:C6"/>
    <mergeCell ref="D6:E6"/>
    <mergeCell ref="F6:G6"/>
    <mergeCell ref="C23:C24"/>
    <mergeCell ref="C27:C28"/>
  </mergeCells>
  <printOptions/>
  <pageMargins left="0.3937007874015748" right="0.3937007874015748" top="0.5905511811023623" bottom="0.1968503937007874" header="0.1968503937007874" footer="0"/>
  <pageSetup horizontalDpi="600" verticalDpi="600" orientation="landscape" paperSize="9" scale="70" r:id="rId2"/>
  <ignoredErrors>
    <ignoredError sqref="G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Marcos Alexandre de Carvalho</cp:lastModifiedBy>
  <cp:lastPrinted>2016-08-08T14:35:51Z</cp:lastPrinted>
  <dcterms:created xsi:type="dcterms:W3CDTF">2006-09-22T13:55:22Z</dcterms:created>
  <dcterms:modified xsi:type="dcterms:W3CDTF">2016-08-26T19:27:39Z</dcterms:modified>
  <cp:category/>
  <cp:version/>
  <cp:contentType/>
  <cp:contentStatus/>
</cp:coreProperties>
</file>